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.asghar\Desktop\"/>
    </mc:Choice>
  </mc:AlternateContent>
  <bookViews>
    <workbookView xWindow="0" yWindow="0" windowWidth="20490" windowHeight="7650"/>
  </bookViews>
  <sheets>
    <sheet name="Debt 2019" sheetId="1" r:id="rId1"/>
  </sheets>
  <definedNames>
    <definedName name="_Fill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7" i="1" l="1"/>
  <c r="P17" i="1"/>
  <c r="O17" i="1"/>
  <c r="N17" i="1"/>
  <c r="M17" i="1"/>
  <c r="J17" i="1"/>
  <c r="I17" i="1"/>
  <c r="H17" i="1"/>
  <c r="C11" i="1"/>
  <c r="C12" i="1" s="1"/>
  <c r="C10" i="1"/>
  <c r="O9" i="1"/>
  <c r="L9" i="1"/>
  <c r="L17" i="1" s="1"/>
  <c r="C13" i="1" l="1"/>
  <c r="C14" i="1" s="1"/>
  <c r="C15" i="1" s="1"/>
  <c r="C17" i="1"/>
</calcChain>
</file>

<file path=xl/sharedStrings.xml><?xml version="1.0" encoding="utf-8"?>
<sst xmlns="http://schemas.openxmlformats.org/spreadsheetml/2006/main" count="48" uniqueCount="39">
  <si>
    <t>Debt Securities listed during the Year 2019</t>
  </si>
  <si>
    <t xml:space="preserve">     (Rs. in million)</t>
  </si>
  <si>
    <t xml:space="preserve">PRESENT ISSUE </t>
  </si>
  <si>
    <t xml:space="preserve"> SUBSCRIBED BY</t>
  </si>
  <si>
    <t xml:space="preserve">DATE OF </t>
  </si>
  <si>
    <t>TENOR</t>
  </si>
  <si>
    <t>SR.</t>
  </si>
  <si>
    <t>COMPANY NAME</t>
  </si>
  <si>
    <t>PROSPECTUS</t>
  </si>
  <si>
    <t>SUBSCRIPTION</t>
  </si>
  <si>
    <t>LISTING</t>
  </si>
  <si>
    <t>GENERAL</t>
  </si>
  <si>
    <t>INSTITUTIONAL</t>
  </si>
  <si>
    <t>GREEN SHOE</t>
  </si>
  <si>
    <t>TOTAL</t>
  </si>
  <si>
    <t>UNDER-</t>
  </si>
  <si>
    <t xml:space="preserve">Total </t>
  </si>
  <si>
    <t>Rating</t>
  </si>
  <si>
    <t>NO.</t>
  </si>
  <si>
    <t>PUBLIC</t>
  </si>
  <si>
    <t>INVESTORS</t>
  </si>
  <si>
    <t>OPTION</t>
  </si>
  <si>
    <t>ISSUE</t>
  </si>
  <si>
    <t>WRITER(S)</t>
  </si>
  <si>
    <t>Issued  Size</t>
  </si>
  <si>
    <t>PRIVATE PLACEMENT</t>
  </si>
  <si>
    <t>Perpetual</t>
  </si>
  <si>
    <t>United Bank Limited</t>
  </si>
  <si>
    <t>28 &amp; 29 Jan 2019</t>
  </si>
  <si>
    <t>7 Years</t>
  </si>
  <si>
    <t>JS Bank Limited (PPTFC - Tier-2)</t>
  </si>
  <si>
    <t>6 Years</t>
  </si>
  <si>
    <t>Agha Steel Industries Limited  (Sukuk)</t>
  </si>
  <si>
    <t>7.5 Years</t>
  </si>
  <si>
    <t>Engro Polymer &amp; Chemicals Limited  (PP Sukuk)</t>
  </si>
  <si>
    <t>JS Bank Limited (PPTFC - AT-1)</t>
  </si>
  <si>
    <t>10 Years</t>
  </si>
  <si>
    <t>Pakistan Energy Sukuk - 1 (PP Sukuk)</t>
  </si>
  <si>
    <t>Habib Bank Limited - AT-1 (PP TFC)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</si>
</sst>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_)"/>
    <numFmt numFmtId="165" formatCode="mmmm\ d\,\ yyyy"/>
    <numFmt numFmtId="166" formatCode="0_)"/>
    <numFmt numFmtId="167" formatCode="[$-409]dd/mmm/yy;@"/>
    <numFmt numFmtId="168" formatCode="#,##0.000_);\(#,##0.000\)"/>
    <numFmt numFmtId="169" formatCode="#,##0.000_);[Red]\(#,##0.000\)"/>
    <numFmt numFmtId="170" formatCode="0.000_)"/>
  </numFmts>
  <fonts count="13">
    <font>
      <sz val="12"/>
      <color indexed="8"/>
      <name val="SWISS"/>
    </font>
    <font>
      <sz val="12"/>
      <name val="Helv"/>
    </font>
    <font>
      <sz val="22"/>
      <name val="Calibri"/>
      <family val="2"/>
      <scheme val="minor"/>
    </font>
    <font>
      <b/>
      <sz val="20"/>
      <name val="Calibri"/>
      <family val="2"/>
      <scheme val="minor"/>
    </font>
    <font>
      <b/>
      <sz val="22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8"/>
      <name val="Calibri"/>
      <family val="2"/>
      <scheme val="minor"/>
    </font>
    <font>
      <b/>
      <i/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1" fontId="0" fillId="0" borderId="0"/>
    <xf numFmtId="164" fontId="1" fillId="0" borderId="0"/>
  </cellStyleXfs>
  <cellXfs count="81">
    <xf numFmtId="1" fontId="0" fillId="0" borderId="0" xfId="0"/>
    <xf numFmtId="164" fontId="2" fillId="0" borderId="0" xfId="1" applyFont="1"/>
    <xf numFmtId="164" fontId="3" fillId="0" borderId="0" xfId="1" applyFont="1"/>
    <xf numFmtId="164" fontId="4" fillId="0" borderId="0" xfId="1" applyFont="1"/>
    <xf numFmtId="164" fontId="5" fillId="0" borderId="0" xfId="1" applyFont="1"/>
    <xf numFmtId="165" fontId="2" fillId="0" borderId="0" xfId="1" applyNumberFormat="1" applyFont="1"/>
    <xf numFmtId="164" fontId="6" fillId="0" borderId="1" xfId="1" applyFont="1" applyBorder="1"/>
    <xf numFmtId="164" fontId="7" fillId="0" borderId="1" xfId="1" applyFont="1" applyBorder="1"/>
    <xf numFmtId="164" fontId="7" fillId="0" borderId="2" xfId="1" applyFont="1" applyBorder="1"/>
    <xf numFmtId="164" fontId="7" fillId="0" borderId="3" xfId="1" applyFont="1" applyBorder="1"/>
    <xf numFmtId="164" fontId="7" fillId="0" borderId="4" xfId="1" applyFont="1" applyBorder="1"/>
    <xf numFmtId="164" fontId="7" fillId="0" borderId="5" xfId="1" applyFont="1" applyBorder="1"/>
    <xf numFmtId="164" fontId="7" fillId="0" borderId="4" xfId="1" applyFont="1" applyBorder="1" applyAlignment="1">
      <alignment horizontal="center"/>
    </xf>
    <xf numFmtId="164" fontId="6" fillId="0" borderId="0" xfId="1" applyFont="1"/>
    <xf numFmtId="164" fontId="6" fillId="0" borderId="6" xfId="1" applyFont="1" applyBorder="1"/>
    <xf numFmtId="164" fontId="7" fillId="0" borderId="6" xfId="1" applyFont="1" applyBorder="1"/>
    <xf numFmtId="164" fontId="7" fillId="0" borderId="0" xfId="1" applyFont="1" applyBorder="1"/>
    <xf numFmtId="164" fontId="7" fillId="0" borderId="7" xfId="1" applyFont="1" applyBorder="1"/>
    <xf numFmtId="164" fontId="7" fillId="0" borderId="8" xfId="1" applyFont="1" applyBorder="1" applyAlignment="1">
      <alignment horizontal="center"/>
    </xf>
    <xf numFmtId="164" fontId="7" fillId="0" borderId="9" xfId="1" applyFont="1" applyBorder="1"/>
    <xf numFmtId="164" fontId="7" fillId="0" borderId="0" xfId="1" applyFont="1" applyBorder="1" applyAlignment="1">
      <alignment horizontal="center"/>
    </xf>
    <xf numFmtId="164" fontId="7" fillId="0" borderId="6" xfId="1" applyFont="1" applyBorder="1" applyAlignment="1">
      <alignment horizontal="center"/>
    </xf>
    <xf numFmtId="164" fontId="7" fillId="0" borderId="1" xfId="1" applyFont="1" applyBorder="1" applyAlignment="1">
      <alignment horizontal="center"/>
    </xf>
    <xf numFmtId="164" fontId="7" fillId="0" borderId="5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164" fontId="7" fillId="0" borderId="3" xfId="1" applyFont="1" applyBorder="1" applyAlignment="1">
      <alignment horizontal="center"/>
    </xf>
    <xf numFmtId="164" fontId="8" fillId="0" borderId="6" xfId="1" applyFont="1" applyBorder="1" applyAlignment="1">
      <alignment horizontal="center"/>
    </xf>
    <xf numFmtId="164" fontId="6" fillId="0" borderId="10" xfId="1" applyFont="1" applyBorder="1"/>
    <xf numFmtId="164" fontId="7" fillId="0" borderId="11" xfId="1" applyFont="1" applyBorder="1" applyAlignment="1">
      <alignment horizontal="center"/>
    </xf>
    <xf numFmtId="164" fontId="6" fillId="0" borderId="12" xfId="1" applyFont="1" applyBorder="1" applyAlignment="1">
      <alignment horizontal="center"/>
    </xf>
    <xf numFmtId="164" fontId="7" fillId="0" borderId="12" xfId="1" applyFont="1" applyBorder="1" applyAlignment="1">
      <alignment horizontal="center"/>
    </xf>
    <xf numFmtId="164" fontId="6" fillId="0" borderId="12" xfId="1" applyFont="1" applyBorder="1"/>
    <xf numFmtId="164" fontId="6" fillId="0" borderId="8" xfId="1" applyFont="1" applyBorder="1"/>
    <xf numFmtId="164" fontId="7" fillId="0" borderId="9" xfId="1" applyFont="1" applyBorder="1" applyAlignment="1">
      <alignment horizontal="center"/>
    </xf>
    <xf numFmtId="164" fontId="6" fillId="0" borderId="9" xfId="1" applyFont="1" applyBorder="1"/>
    <xf numFmtId="164" fontId="6" fillId="0" borderId="7" xfId="1" applyFont="1" applyBorder="1"/>
    <xf numFmtId="166" fontId="9" fillId="0" borderId="13" xfId="1" applyNumberFormat="1" applyFont="1" applyBorder="1" applyAlignment="1">
      <alignment horizontal="center"/>
    </xf>
    <xf numFmtId="166" fontId="9" fillId="0" borderId="14" xfId="1" applyNumberFormat="1" applyFont="1" applyBorder="1" applyAlignment="1" applyProtection="1">
      <alignment horizontal="center"/>
    </xf>
    <xf numFmtId="2" fontId="10" fillId="0" borderId="15" xfId="1" applyNumberFormat="1" applyFont="1" applyFill="1" applyBorder="1"/>
    <xf numFmtId="167" fontId="10" fillId="0" borderId="13" xfId="0" applyNumberFormat="1" applyFont="1" applyFill="1" applyBorder="1" applyAlignment="1">
      <alignment horizontal="center"/>
    </xf>
    <xf numFmtId="2" fontId="10" fillId="0" borderId="13" xfId="0" applyNumberFormat="1" applyFont="1" applyFill="1" applyBorder="1" applyAlignment="1">
      <alignment horizontal="center"/>
    </xf>
    <xf numFmtId="168" fontId="10" fillId="0" borderId="13" xfId="1" applyNumberFormat="1" applyFont="1" applyFill="1" applyBorder="1" applyAlignment="1">
      <alignment horizontal="center"/>
    </xf>
    <xf numFmtId="168" fontId="10" fillId="0" borderId="16" xfId="1" applyNumberFormat="1" applyFont="1" applyFill="1" applyBorder="1" applyAlignment="1">
      <alignment horizontal="center"/>
    </xf>
    <xf numFmtId="168" fontId="9" fillId="0" borderId="16" xfId="1" applyNumberFormat="1" applyFont="1" applyBorder="1" applyAlignment="1">
      <alignment horizontal="center"/>
    </xf>
    <xf numFmtId="164" fontId="9" fillId="0" borderId="13" xfId="1" applyFont="1" applyBorder="1" applyAlignment="1">
      <alignment horizontal="center"/>
    </xf>
    <xf numFmtId="168" fontId="9" fillId="0" borderId="16" xfId="1" applyNumberFormat="1" applyFont="1" applyBorder="1" applyAlignment="1" applyProtection="1">
      <alignment horizontal="center"/>
    </xf>
    <xf numFmtId="169" fontId="10" fillId="0" borderId="16" xfId="1" applyNumberFormat="1" applyFont="1" applyFill="1" applyBorder="1" applyAlignment="1">
      <alignment horizontal="center"/>
    </xf>
    <xf numFmtId="169" fontId="9" fillId="0" borderId="16" xfId="1" applyNumberFormat="1" applyFont="1" applyBorder="1" applyAlignment="1" applyProtection="1">
      <alignment horizontal="center"/>
    </xf>
    <xf numFmtId="169" fontId="9" fillId="0" borderId="13" xfId="1" applyNumberFormat="1" applyFont="1" applyBorder="1" applyAlignment="1">
      <alignment horizontal="center"/>
    </xf>
    <xf numFmtId="170" fontId="5" fillId="0" borderId="13" xfId="1" applyNumberFormat="1" applyFont="1" applyBorder="1" applyAlignment="1">
      <alignment horizontal="center"/>
    </xf>
    <xf numFmtId="164" fontId="9" fillId="0" borderId="0" xfId="1" applyFont="1"/>
    <xf numFmtId="166" fontId="11" fillId="0" borderId="0" xfId="1" applyNumberFormat="1" applyFont="1" applyBorder="1" applyAlignment="1">
      <alignment horizontal="center"/>
    </xf>
    <xf numFmtId="164" fontId="11" fillId="0" borderId="0" xfId="1" applyFont="1" applyBorder="1" applyAlignment="1">
      <alignment horizontal="center"/>
    </xf>
    <xf numFmtId="164" fontId="11" fillId="0" borderId="0" xfId="1" applyFont="1" applyBorder="1"/>
    <xf numFmtId="168" fontId="11" fillId="0" borderId="0" xfId="1" applyNumberFormat="1" applyFont="1" applyBorder="1" applyAlignment="1">
      <alignment horizontal="center"/>
    </xf>
    <xf numFmtId="169" fontId="11" fillId="0" borderId="0" xfId="1" applyNumberFormat="1" applyFont="1" applyBorder="1" applyAlignment="1">
      <alignment horizontal="center"/>
    </xf>
    <xf numFmtId="164" fontId="9" fillId="0" borderId="0" xfId="1" applyFont="1" applyBorder="1"/>
    <xf numFmtId="164" fontId="6" fillId="0" borderId="17" xfId="1" applyFont="1" applyBorder="1" applyAlignment="1">
      <alignment horizontal="center"/>
    </xf>
    <xf numFmtId="166" fontId="7" fillId="0" borderId="17" xfId="1" applyNumberFormat="1" applyFont="1" applyBorder="1" applyAlignment="1" applyProtection="1">
      <alignment horizontal="center"/>
    </xf>
    <xf numFmtId="164" fontId="7" fillId="0" borderId="17" xfId="1" applyFont="1" applyBorder="1"/>
    <xf numFmtId="164" fontId="8" fillId="0" borderId="17" xfId="1" applyFont="1" applyBorder="1"/>
    <xf numFmtId="169" fontId="7" fillId="0" borderId="17" xfId="1" applyNumberFormat="1" applyFont="1" applyBorder="1" applyAlignment="1">
      <alignment horizontal="center"/>
    </xf>
    <xf numFmtId="170" fontId="7" fillId="0" borderId="17" xfId="1" applyNumberFormat="1" applyFont="1" applyBorder="1" applyAlignment="1">
      <alignment horizontal="center"/>
    </xf>
    <xf numFmtId="164" fontId="6" fillId="0" borderId="0" xfId="1" applyFont="1" applyBorder="1"/>
    <xf numFmtId="164" fontId="9" fillId="0" borderId="0" xfId="1" applyFont="1" applyBorder="1" applyAlignment="1">
      <alignment horizontal="center"/>
    </xf>
    <xf numFmtId="168" fontId="11" fillId="0" borderId="0" xfId="1" applyNumberFormat="1" applyFont="1" applyBorder="1"/>
    <xf numFmtId="169" fontId="11" fillId="0" borderId="0" xfId="1" applyNumberFormat="1" applyFont="1" applyBorder="1" applyAlignment="1"/>
    <xf numFmtId="169" fontId="11" fillId="0" borderId="0" xfId="1" applyNumberFormat="1" applyFont="1" applyBorder="1"/>
    <xf numFmtId="164" fontId="9" fillId="0" borderId="0" xfId="1" applyFont="1" applyAlignment="1">
      <alignment horizontal="center"/>
    </xf>
    <xf numFmtId="168" fontId="11" fillId="0" borderId="0" xfId="1" applyNumberFormat="1" applyFont="1" applyAlignment="1">
      <alignment horizontal="center"/>
    </xf>
    <xf numFmtId="164" fontId="11" fillId="0" borderId="0" xfId="1" applyFont="1" applyAlignment="1">
      <alignment horizontal="center"/>
    </xf>
    <xf numFmtId="164" fontId="12" fillId="0" borderId="0" xfId="1" applyFont="1" applyAlignment="1">
      <alignment horizontal="center"/>
    </xf>
    <xf numFmtId="164" fontId="12" fillId="0" borderId="0" xfId="1" applyFont="1"/>
    <xf numFmtId="164" fontId="11" fillId="0" borderId="0" xfId="1" applyFont="1"/>
    <xf numFmtId="1" fontId="11" fillId="0" borderId="0" xfId="0" applyFont="1" applyAlignment="1">
      <alignment horizontal="center"/>
    </xf>
    <xf numFmtId="1" fontId="11" fillId="0" borderId="0" xfId="0" applyFont="1"/>
    <xf numFmtId="164" fontId="7" fillId="0" borderId="4" xfId="1" applyFont="1" applyBorder="1" applyAlignment="1">
      <alignment horizontal="center"/>
    </xf>
    <xf numFmtId="164" fontId="7" fillId="0" borderId="0" xfId="1" applyFont="1" applyBorder="1" applyAlignment="1">
      <alignment horizontal="center"/>
    </xf>
    <xf numFmtId="164" fontId="7" fillId="0" borderId="3" xfId="1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</cellXfs>
  <cellStyles count="2">
    <cellStyle name="Normal" xfId="0" builtinId="0"/>
    <cellStyle name="Normal_Term Finance Certificates 20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autoPageBreaks="0" fitToPage="1"/>
  </sheetPr>
  <dimension ref="B2:R31"/>
  <sheetViews>
    <sheetView showGridLines="0" tabSelected="1" zoomScaleNormal="100" workbookViewId="0">
      <selection activeCell="C2" sqref="C2"/>
    </sheetView>
  </sheetViews>
  <sheetFormatPr defaultColWidth="9.77734375" defaultRowHeight="15.75"/>
  <cols>
    <col min="1" max="1" width="2" style="50" customWidth="1"/>
    <col min="2" max="2" width="8.44140625" style="50" customWidth="1"/>
    <col min="3" max="3" width="7.5546875" style="50" customWidth="1"/>
    <col min="4" max="4" width="37.5546875" style="50" customWidth="1"/>
    <col min="5" max="5" width="12.33203125" style="50" bestFit="1" customWidth="1"/>
    <col min="6" max="6" width="14.109375" style="50" bestFit="1" customWidth="1"/>
    <col min="7" max="7" width="9.88671875" style="50" customWidth="1"/>
    <col min="8" max="8" width="12.44140625" style="50" bestFit="1" customWidth="1"/>
    <col min="9" max="9" width="19.88671875" style="50" bestFit="1" customWidth="1"/>
    <col min="10" max="10" width="12.21875" style="50" bestFit="1" customWidth="1"/>
    <col min="11" max="11" width="2.77734375" style="50" bestFit="1" customWidth="1"/>
    <col min="12" max="12" width="13.88671875" style="50" bestFit="1" customWidth="1"/>
    <col min="13" max="13" width="12.44140625" style="50" bestFit="1" customWidth="1"/>
    <col min="14" max="14" width="19.88671875" style="50" bestFit="1" customWidth="1"/>
    <col min="15" max="16" width="13.88671875" style="50" bestFit="1" customWidth="1"/>
    <col min="17" max="17" width="15.21875" style="50" bestFit="1" customWidth="1"/>
    <col min="18" max="18" width="9.21875" style="50" customWidth="1"/>
    <col min="19" max="16384" width="9.77734375" style="50"/>
  </cols>
  <sheetData>
    <row r="2" spans="2:18" s="1" customFormat="1" ht="28.5">
      <c r="C2" s="2" t="s">
        <v>0</v>
      </c>
      <c r="M2" s="3"/>
      <c r="P2" s="4" t="s">
        <v>1</v>
      </c>
      <c r="Q2" s="5"/>
    </row>
    <row r="4" spans="2:18" s="13" customFormat="1" ht="18.75">
      <c r="B4" s="6"/>
      <c r="C4" s="7"/>
      <c r="D4" s="8"/>
      <c r="E4" s="9"/>
      <c r="F4" s="10"/>
      <c r="G4" s="11"/>
      <c r="H4" s="76" t="s">
        <v>2</v>
      </c>
      <c r="I4" s="76"/>
      <c r="J4" s="76"/>
      <c r="K4" s="12"/>
      <c r="L4" s="12"/>
      <c r="M4" s="78" t="s">
        <v>3</v>
      </c>
      <c r="N4" s="76"/>
      <c r="O4" s="76"/>
      <c r="P4" s="76"/>
      <c r="Q4" s="6"/>
      <c r="R4" s="6"/>
    </row>
    <row r="5" spans="2:18" s="13" customFormat="1" ht="18.75">
      <c r="B5" s="14"/>
      <c r="C5" s="15"/>
      <c r="D5" s="16"/>
      <c r="E5" s="17"/>
      <c r="F5" s="18" t="s">
        <v>4</v>
      </c>
      <c r="G5" s="19"/>
      <c r="H5" s="77"/>
      <c r="I5" s="77"/>
      <c r="J5" s="77"/>
      <c r="K5" s="20"/>
      <c r="L5" s="20"/>
      <c r="M5" s="79"/>
      <c r="N5" s="80"/>
      <c r="O5" s="80"/>
      <c r="P5" s="80"/>
      <c r="Q5" s="14"/>
      <c r="R5" s="14"/>
    </row>
    <row r="6" spans="2:18" s="13" customFormat="1" ht="18.75">
      <c r="B6" s="21" t="s">
        <v>5</v>
      </c>
      <c r="C6" s="21" t="s">
        <v>6</v>
      </c>
      <c r="D6" s="20" t="s">
        <v>7</v>
      </c>
      <c r="E6" s="21" t="s">
        <v>8</v>
      </c>
      <c r="F6" s="21" t="s">
        <v>9</v>
      </c>
      <c r="G6" s="20" t="s">
        <v>10</v>
      </c>
      <c r="H6" s="22" t="s">
        <v>11</v>
      </c>
      <c r="I6" s="23" t="s">
        <v>12</v>
      </c>
      <c r="J6" s="23" t="s">
        <v>13</v>
      </c>
      <c r="K6" s="23"/>
      <c r="L6" s="23" t="s">
        <v>14</v>
      </c>
      <c r="M6" s="22" t="s">
        <v>11</v>
      </c>
      <c r="N6" s="23" t="s">
        <v>12</v>
      </c>
      <c r="O6" s="24" t="s">
        <v>14</v>
      </c>
      <c r="P6" s="25" t="s">
        <v>15</v>
      </c>
      <c r="Q6" s="21" t="s">
        <v>16</v>
      </c>
      <c r="R6" s="21" t="s">
        <v>17</v>
      </c>
    </row>
    <row r="7" spans="2:18" s="13" customFormat="1" ht="18.75">
      <c r="B7" s="26"/>
      <c r="C7" s="21" t="s">
        <v>18</v>
      </c>
      <c r="D7" s="20"/>
      <c r="E7" s="21"/>
      <c r="F7" s="21"/>
      <c r="G7" s="20"/>
      <c r="H7" s="21" t="s">
        <v>19</v>
      </c>
      <c r="I7" s="24" t="s">
        <v>20</v>
      </c>
      <c r="J7" s="24" t="s">
        <v>21</v>
      </c>
      <c r="K7" s="24"/>
      <c r="L7" s="24" t="s">
        <v>22</v>
      </c>
      <c r="M7" s="21" t="s">
        <v>19</v>
      </c>
      <c r="N7" s="24" t="s">
        <v>20</v>
      </c>
      <c r="O7" s="27"/>
      <c r="P7" s="28" t="s">
        <v>23</v>
      </c>
      <c r="Q7" s="21" t="s">
        <v>24</v>
      </c>
      <c r="R7" s="21"/>
    </row>
    <row r="8" spans="2:18" s="13" customFormat="1" ht="18.75">
      <c r="B8" s="29"/>
      <c r="C8" s="30"/>
      <c r="D8" s="19"/>
      <c r="E8" s="31"/>
      <c r="F8" s="31"/>
      <c r="G8" s="32"/>
      <c r="H8" s="31"/>
      <c r="I8" s="33" t="s">
        <v>25</v>
      </c>
      <c r="J8" s="34"/>
      <c r="K8" s="34"/>
      <c r="L8" s="19"/>
      <c r="M8" s="31"/>
      <c r="N8" s="33" t="s">
        <v>25</v>
      </c>
      <c r="O8" s="33"/>
      <c r="P8" s="35"/>
      <c r="Q8" s="31"/>
      <c r="R8" s="31"/>
    </row>
    <row r="9" spans="2:18">
      <c r="B9" s="36" t="s">
        <v>26</v>
      </c>
      <c r="C9" s="37">
        <v>1</v>
      </c>
      <c r="D9" s="38" t="s">
        <v>27</v>
      </c>
      <c r="E9" s="39">
        <v>43483</v>
      </c>
      <c r="F9" s="40" t="s">
        <v>28</v>
      </c>
      <c r="G9" s="39">
        <v>43522</v>
      </c>
      <c r="H9" s="41">
        <v>1000</v>
      </c>
      <c r="I9" s="42">
        <v>9000</v>
      </c>
      <c r="J9" s="43"/>
      <c r="K9" s="44"/>
      <c r="L9" s="45">
        <f>+H9+I9+J9</f>
        <v>10000</v>
      </c>
      <c r="M9" s="46">
        <v>1615</v>
      </c>
      <c r="N9" s="46">
        <v>9000</v>
      </c>
      <c r="O9" s="47">
        <f>+M9+N9</f>
        <v>10615</v>
      </c>
      <c r="P9" s="39"/>
      <c r="Q9" s="48">
        <v>10000</v>
      </c>
      <c r="R9" s="49"/>
    </row>
    <row r="10" spans="2:18">
      <c r="B10" s="36" t="s">
        <v>29</v>
      </c>
      <c r="C10" s="37">
        <f t="shared" ref="C10:C15" si="0">+C9+1</f>
        <v>2</v>
      </c>
      <c r="D10" s="38" t="s">
        <v>30</v>
      </c>
      <c r="E10" s="39"/>
      <c r="F10" s="40"/>
      <c r="G10" s="39">
        <v>43545</v>
      </c>
      <c r="H10" s="41"/>
      <c r="I10" s="42"/>
      <c r="J10" s="43"/>
      <c r="K10" s="44"/>
      <c r="L10" s="45"/>
      <c r="M10" s="46"/>
      <c r="N10" s="46"/>
      <c r="O10" s="47"/>
      <c r="P10" s="39"/>
      <c r="Q10" s="48">
        <v>2000</v>
      </c>
      <c r="R10" s="49"/>
    </row>
    <row r="11" spans="2:18">
      <c r="B11" s="36" t="s">
        <v>31</v>
      </c>
      <c r="C11" s="37">
        <f t="shared" si="0"/>
        <v>3</v>
      </c>
      <c r="D11" s="38" t="s">
        <v>32</v>
      </c>
      <c r="E11" s="39"/>
      <c r="F11" s="40"/>
      <c r="G11" s="39">
        <v>43615</v>
      </c>
      <c r="H11" s="41"/>
      <c r="I11" s="42"/>
      <c r="J11" s="43"/>
      <c r="K11" s="44"/>
      <c r="L11" s="45"/>
      <c r="M11" s="46"/>
      <c r="N11" s="46"/>
      <c r="O11" s="47"/>
      <c r="P11" s="39"/>
      <c r="Q11" s="48">
        <v>5000</v>
      </c>
      <c r="R11" s="49"/>
    </row>
    <row r="12" spans="2:18">
      <c r="B12" s="36" t="s">
        <v>33</v>
      </c>
      <c r="C12" s="37">
        <f t="shared" si="0"/>
        <v>4</v>
      </c>
      <c r="D12" s="38" t="s">
        <v>34</v>
      </c>
      <c r="E12" s="39"/>
      <c r="F12" s="40"/>
      <c r="G12" s="39">
        <v>43658</v>
      </c>
      <c r="H12" s="41"/>
      <c r="I12" s="42"/>
      <c r="J12" s="43"/>
      <c r="K12" s="44"/>
      <c r="L12" s="45"/>
      <c r="M12" s="46"/>
      <c r="N12" s="46"/>
      <c r="O12" s="47"/>
      <c r="P12" s="39"/>
      <c r="Q12" s="48">
        <v>8750</v>
      </c>
      <c r="R12" s="49"/>
    </row>
    <row r="13" spans="2:18">
      <c r="B13" s="36" t="s">
        <v>26</v>
      </c>
      <c r="C13" s="37">
        <f t="shared" si="0"/>
        <v>5</v>
      </c>
      <c r="D13" s="38" t="s">
        <v>35</v>
      </c>
      <c r="E13" s="39"/>
      <c r="F13" s="40"/>
      <c r="G13" s="39">
        <v>43658</v>
      </c>
      <c r="H13" s="41"/>
      <c r="I13" s="42"/>
      <c r="J13" s="43"/>
      <c r="K13" s="44"/>
      <c r="L13" s="45"/>
      <c r="M13" s="46"/>
      <c r="N13" s="46"/>
      <c r="O13" s="47"/>
      <c r="P13" s="39"/>
      <c r="Q13" s="48">
        <v>2500</v>
      </c>
      <c r="R13" s="49"/>
    </row>
    <row r="14" spans="2:18">
      <c r="B14" s="36" t="s">
        <v>36</v>
      </c>
      <c r="C14" s="37">
        <f t="shared" si="0"/>
        <v>6</v>
      </c>
      <c r="D14" s="38" t="s">
        <v>37</v>
      </c>
      <c r="E14" s="39"/>
      <c r="F14" s="40"/>
      <c r="G14" s="39">
        <v>43762</v>
      </c>
      <c r="H14" s="41"/>
      <c r="I14" s="42"/>
      <c r="J14" s="43"/>
      <c r="K14" s="44"/>
      <c r="L14" s="45"/>
      <c r="M14" s="46"/>
      <c r="N14" s="46"/>
      <c r="O14" s="47"/>
      <c r="P14" s="39"/>
      <c r="Q14" s="48">
        <v>200000</v>
      </c>
      <c r="R14" s="49"/>
    </row>
    <row r="15" spans="2:18">
      <c r="B15" s="36" t="s">
        <v>26</v>
      </c>
      <c r="C15" s="37">
        <f t="shared" si="0"/>
        <v>7</v>
      </c>
      <c r="D15" s="38" t="s">
        <v>38</v>
      </c>
      <c r="E15" s="39"/>
      <c r="F15" s="40"/>
      <c r="G15" s="39">
        <v>43794</v>
      </c>
      <c r="H15" s="41"/>
      <c r="I15" s="42"/>
      <c r="J15" s="43"/>
      <c r="K15" s="44"/>
      <c r="L15" s="45"/>
      <c r="M15" s="46"/>
      <c r="N15" s="46"/>
      <c r="O15" s="47"/>
      <c r="P15" s="39"/>
      <c r="Q15" s="48">
        <v>12374</v>
      </c>
      <c r="R15" s="49"/>
    </row>
    <row r="16" spans="2:18" s="56" customFormat="1" ht="23.25">
      <c r="B16" s="51"/>
      <c r="C16" s="52"/>
      <c r="D16" s="53"/>
      <c r="E16" s="53"/>
      <c r="F16" s="53"/>
      <c r="G16" s="53"/>
      <c r="H16" s="54"/>
      <c r="I16" s="54"/>
      <c r="J16" s="54"/>
      <c r="K16" s="52"/>
      <c r="L16" s="54"/>
      <c r="M16" s="55"/>
      <c r="N16" s="55"/>
      <c r="O16" s="55"/>
      <c r="P16" s="52"/>
      <c r="Q16" s="55"/>
      <c r="R16" s="53"/>
    </row>
    <row r="17" spans="2:18" s="63" customFormat="1" ht="19.5" thickBot="1">
      <c r="B17" s="57"/>
      <c r="C17" s="58">
        <f>COUNT(C9:C16)</f>
        <v>7</v>
      </c>
      <c r="D17" s="59" t="s">
        <v>14</v>
      </c>
      <c r="E17" s="60"/>
      <c r="F17" s="60"/>
      <c r="G17" s="60"/>
      <c r="H17" s="61">
        <f>SUM(H9:H16)</f>
        <v>1000</v>
      </c>
      <c r="I17" s="61">
        <f>SUM(I9:I16)</f>
        <v>9000</v>
      </c>
      <c r="J17" s="61">
        <f>SUM(J9:J16)</f>
        <v>0</v>
      </c>
      <c r="K17" s="57"/>
      <c r="L17" s="61">
        <f t="shared" ref="L17:P17" si="1">SUM(L9:L16)</f>
        <v>10000</v>
      </c>
      <c r="M17" s="61">
        <f t="shared" si="1"/>
        <v>1615</v>
      </c>
      <c r="N17" s="61">
        <f t="shared" si="1"/>
        <v>9000</v>
      </c>
      <c r="O17" s="61">
        <f t="shared" si="1"/>
        <v>10615</v>
      </c>
      <c r="P17" s="61">
        <f t="shared" si="1"/>
        <v>0</v>
      </c>
      <c r="Q17" s="61">
        <f>SUM(Q9:Q16)</f>
        <v>240624</v>
      </c>
      <c r="R17" s="62"/>
    </row>
    <row r="18" spans="2:18" s="56" customFormat="1" ht="24" thickTop="1">
      <c r="B18" s="64"/>
      <c r="C18" s="52"/>
      <c r="D18" s="53"/>
      <c r="E18" s="53"/>
      <c r="F18" s="53"/>
      <c r="G18" s="53"/>
      <c r="H18" s="54"/>
      <c r="I18" s="54"/>
      <c r="J18" s="54"/>
      <c r="K18" s="52"/>
      <c r="L18" s="65"/>
      <c r="M18" s="66"/>
      <c r="N18" s="67"/>
      <c r="O18" s="67"/>
      <c r="P18" s="53"/>
      <c r="Q18" s="66"/>
      <c r="R18" s="53"/>
    </row>
    <row r="19" spans="2:18" ht="23.25">
      <c r="B19" s="68"/>
      <c r="J19" s="69"/>
      <c r="K19" s="70"/>
    </row>
    <row r="20" spans="2:18" ht="23.25">
      <c r="B20" s="68"/>
      <c r="C20" s="71"/>
      <c r="D20" s="72"/>
      <c r="J20" s="69"/>
      <c r="K20" s="70"/>
    </row>
    <row r="21" spans="2:18" ht="23.25">
      <c r="C21" s="70"/>
      <c r="D21" s="73"/>
      <c r="J21" s="69"/>
      <c r="K21" s="70"/>
    </row>
    <row r="22" spans="2:18" ht="23.25">
      <c r="C22" s="74"/>
      <c r="D22" s="75"/>
    </row>
    <row r="23" spans="2:18" ht="23.25">
      <c r="C23" s="70"/>
      <c r="D23" s="73"/>
    </row>
    <row r="24" spans="2:18" ht="23.25">
      <c r="C24" s="70"/>
      <c r="D24" s="73"/>
    </row>
    <row r="25" spans="2:18" ht="23.25">
      <c r="C25" s="70"/>
      <c r="D25" s="73"/>
    </row>
    <row r="26" spans="2:18" ht="23.25">
      <c r="C26" s="73"/>
      <c r="D26" s="73"/>
    </row>
    <row r="27" spans="2:18" ht="23.25">
      <c r="C27" s="73"/>
      <c r="D27" s="73"/>
    </row>
    <row r="28" spans="2:18" ht="23.25">
      <c r="C28" s="73"/>
      <c r="D28" s="73"/>
    </row>
    <row r="29" spans="2:18" ht="23.25">
      <c r="C29" s="73"/>
      <c r="D29" s="73"/>
    </row>
    <row r="30" spans="2:18" ht="23.25">
      <c r="C30" s="73"/>
      <c r="D30" s="73"/>
    </row>
    <row r="31" spans="2:18" ht="23.25">
      <c r="C31" s="73"/>
      <c r="D31" s="73"/>
    </row>
  </sheetData>
  <dataConsolidate/>
  <mergeCells count="2">
    <mergeCell ref="H4:J5"/>
    <mergeCell ref="M4:P5"/>
  </mergeCells>
  <pageMargins left="0.25" right="0.25" top="0.25" bottom="0.25" header="0.5" footer="0.5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Asghar</dc:creator>
  <cp:lastModifiedBy>Ali Asghar</cp:lastModifiedBy>
  <dcterms:created xsi:type="dcterms:W3CDTF">2019-11-25T04:48:34Z</dcterms:created>
  <dcterms:modified xsi:type="dcterms:W3CDTF">2019-11-25T04:52:46Z</dcterms:modified>
</cp:coreProperties>
</file>