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i.asghar\Desktop\"/>
    </mc:Choice>
  </mc:AlternateContent>
  <xr:revisionPtr revIDLastSave="0" documentId="8_{8791FF4C-149C-4C2E-86AE-246242117B1E}" xr6:coauthVersionLast="36" xr6:coauthVersionMax="36" xr10:uidLastSave="{00000000-0000-0000-0000-000000000000}"/>
  <bookViews>
    <workbookView xWindow="0" yWindow="0" windowWidth="23040" windowHeight="8940" xr2:uid="{836706CE-DEA8-41ED-9940-2E8F59A35C8A}"/>
  </bookViews>
  <sheets>
    <sheet name="Debt 2025" sheetId="1" r:id="rId1"/>
  </sheets>
  <externalReferences>
    <externalReference r:id="rId2"/>
  </externalReferences>
  <definedNames>
    <definedName name="_Fill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14" i="1" l="1"/>
  <c r="Q14" i="1"/>
  <c r="O14" i="1"/>
  <c r="N14" i="1"/>
  <c r="M14" i="1"/>
  <c r="L14" i="1"/>
  <c r="K14" i="1"/>
  <c r="J14" i="1"/>
  <c r="P10" i="1"/>
  <c r="P14" i="1" s="1"/>
  <c r="C7" i="1"/>
  <c r="C8" i="1" s="1"/>
  <c r="C9" i="1" l="1"/>
  <c r="C10" i="1" s="1"/>
  <c r="C11" i="1" s="1"/>
  <c r="C14" i="1"/>
</calcChain>
</file>

<file path=xl/sharedStrings.xml><?xml version="1.0" encoding="utf-8"?>
<sst xmlns="http://schemas.openxmlformats.org/spreadsheetml/2006/main" count="61" uniqueCount="52">
  <si>
    <t>Debt Securities listed during the Year 2025</t>
  </si>
  <si>
    <t>(All figures are PKR in million)</t>
  </si>
  <si>
    <t>Present Issue Offered</t>
  </si>
  <si>
    <t>Subscribed By</t>
  </si>
  <si>
    <t>Tenor</t>
  </si>
  <si>
    <t>Sr. No.</t>
  </si>
  <si>
    <t>Symbol</t>
  </si>
  <si>
    <t>Name of Security</t>
  </si>
  <si>
    <t>Type of Issue</t>
  </si>
  <si>
    <t>Date of Prospectus</t>
  </si>
  <si>
    <t>Date of Subscription</t>
  </si>
  <si>
    <t>Date of Listing</t>
  </si>
  <si>
    <t>General Public</t>
  </si>
  <si>
    <t>Institutional Investors/Private Placement</t>
  </si>
  <si>
    <t>Green Shoe Option</t>
  </si>
  <si>
    <t xml:space="preserve">Total </t>
  </si>
  <si>
    <t>Total</t>
  </si>
  <si>
    <t>Underwriter(s)</t>
  </si>
  <si>
    <t>Total Issue Size</t>
  </si>
  <si>
    <t>Instrument Rating</t>
  </si>
  <si>
    <t>Profit Rate</t>
  </si>
  <si>
    <t>6 Months</t>
  </si>
  <si>
    <t>PREMASC</t>
  </si>
  <si>
    <t>At-Tahur Limited</t>
  </si>
  <si>
    <t>Privately Placed Sukuk</t>
  </si>
  <si>
    <t>A 1</t>
  </si>
  <si>
    <t>6 M + 150 bps</t>
  </si>
  <si>
    <t>7 Years</t>
  </si>
  <si>
    <t>SITCSC4</t>
  </si>
  <si>
    <t>Sitara Chemical Industries Limited</t>
  </si>
  <si>
    <t>AA -</t>
  </si>
  <si>
    <t>3 M + 175 bps</t>
  </si>
  <si>
    <t>MMBLTFC</t>
  </si>
  <si>
    <t>Mobilink Microfinance Bank Limited</t>
  </si>
  <si>
    <t>Privately Placed TFC</t>
  </si>
  <si>
    <t>A -</t>
  </si>
  <si>
    <t>6 M + 210 bps</t>
  </si>
  <si>
    <t>3 Years</t>
  </si>
  <si>
    <t>PFSLTFC</t>
  </si>
  <si>
    <t>Parwaaz Financial Services Limited - Green Action Bond</t>
  </si>
  <si>
    <t>3 M + 100 bps</t>
  </si>
  <si>
    <t>1 Year</t>
  </si>
  <si>
    <t>KELSTSC</t>
  </si>
  <si>
    <t>K-Electric Limited - Short Tem Sukuk Certificates</t>
  </si>
  <si>
    <t>Publicly Issued Sukuk</t>
  </si>
  <si>
    <t>04-Aug to 03-Sep 2025</t>
  </si>
  <si>
    <t>AA</t>
  </si>
  <si>
    <t>3 M + 20 bps</t>
  </si>
  <si>
    <t>BCEMSTSC</t>
  </si>
  <si>
    <t>Burj Clean Energy Modaraba - Short Term Sukuk</t>
  </si>
  <si>
    <t>6 M + 175 bps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</si>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</sst>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_)"/>
    <numFmt numFmtId="165" formatCode="mmmm\ d\,\ yyyy"/>
    <numFmt numFmtId="166" formatCode="0_)"/>
    <numFmt numFmtId="167" formatCode="[$-409]dd/mmm/yy;@"/>
    <numFmt numFmtId="168" formatCode="#,##0.000_);[Red]\(#,##0.000\)"/>
    <numFmt numFmtId="169" formatCode="0.000_)"/>
    <numFmt numFmtId="170" formatCode="#,##0.000_);\(#,##0.000\)"/>
  </numFmts>
  <fonts count="14">
    <font>
      <sz val="12"/>
      <color indexed="8"/>
      <name val="SWISS"/>
    </font>
    <font>
      <sz val="12"/>
      <name val="Helv"/>
    </font>
    <font>
      <b/>
      <sz val="16"/>
      <name val="Calibri"/>
      <family val="2"/>
      <scheme val="minor"/>
    </font>
    <font>
      <sz val="22"/>
      <name val="Calibri"/>
      <family val="2"/>
      <scheme val="minor"/>
    </font>
    <font>
      <b/>
      <sz val="20"/>
      <name val="Calibri"/>
      <family val="2"/>
      <scheme val="minor"/>
    </font>
    <font>
      <b/>
      <sz val="22"/>
      <name val="Calibri"/>
      <family val="2"/>
      <scheme val="minor"/>
    </font>
    <font>
      <b/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sz val="18"/>
      <name val="Calibri"/>
      <family val="2"/>
      <scheme val="minor"/>
    </font>
    <font>
      <b/>
      <i/>
      <sz val="12"/>
      <name val="Calibri"/>
      <family val="2"/>
      <scheme val="minor"/>
    </font>
    <font>
      <b/>
      <i/>
      <sz val="1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2">
    <xf numFmtId="1" fontId="0" fillId="0" borderId="0"/>
    <xf numFmtId="164" fontId="1" fillId="0" borderId="0"/>
  </cellStyleXfs>
  <cellXfs count="49">
    <xf numFmtId="1" fontId="0" fillId="0" borderId="0" xfId="0"/>
    <xf numFmtId="164" fontId="2" fillId="0" borderId="0" xfId="1" applyFont="1"/>
    <xf numFmtId="164" fontId="3" fillId="0" borderId="0" xfId="1" applyFont="1"/>
    <xf numFmtId="164" fontId="4" fillId="0" borderId="0" xfId="1" applyFont="1"/>
    <xf numFmtId="164" fontId="5" fillId="0" borderId="0" xfId="1" applyFont="1"/>
    <xf numFmtId="165" fontId="3" fillId="0" borderId="0" xfId="1" applyNumberFormat="1" applyFont="1"/>
    <xf numFmtId="164" fontId="6" fillId="0" borderId="0" xfId="1" applyFont="1" applyAlignment="1">
      <alignment horizontal="center" vertical="center"/>
    </xf>
    <xf numFmtId="164" fontId="7" fillId="0" borderId="0" xfId="1" applyFont="1"/>
    <xf numFmtId="164" fontId="8" fillId="0" borderId="1" xfId="1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/>
    </xf>
    <xf numFmtId="164" fontId="8" fillId="0" borderId="1" xfId="1" applyFont="1" applyBorder="1" applyAlignment="1">
      <alignment horizontal="center" vertical="center" wrapText="1"/>
    </xf>
    <xf numFmtId="164" fontId="7" fillId="0" borderId="0" xfId="1" applyFont="1" applyAlignment="1">
      <alignment horizontal="center"/>
    </xf>
    <xf numFmtId="166" fontId="9" fillId="0" borderId="1" xfId="1" applyNumberFormat="1" applyFont="1" applyBorder="1" applyAlignment="1">
      <alignment horizontal="center"/>
    </xf>
    <xf numFmtId="166" fontId="9" fillId="0" borderId="1" xfId="1" applyNumberFormat="1" applyFont="1" applyBorder="1" applyAlignment="1" applyProtection="1">
      <alignment horizontal="center"/>
    </xf>
    <xf numFmtId="2" fontId="10" fillId="0" borderId="1" xfId="1" applyNumberFormat="1" applyFont="1" applyFill="1" applyBorder="1"/>
    <xf numFmtId="167" fontId="10" fillId="0" borderId="1" xfId="0" applyNumberFormat="1" applyFont="1" applyFill="1" applyBorder="1" applyAlignment="1">
      <alignment horizontal="center"/>
    </xf>
    <xf numFmtId="168" fontId="9" fillId="0" borderId="1" xfId="1" applyNumberFormat="1" applyFont="1" applyBorder="1" applyAlignment="1">
      <alignment horizontal="center"/>
    </xf>
    <xf numFmtId="169" fontId="6" fillId="0" borderId="1" xfId="1" applyNumberFormat="1" applyFont="1" applyBorder="1" applyAlignment="1">
      <alignment horizontal="center"/>
    </xf>
    <xf numFmtId="164" fontId="9" fillId="0" borderId="0" xfId="1" applyFont="1"/>
    <xf numFmtId="2" fontId="10" fillId="0" borderId="1" xfId="0" applyNumberFormat="1" applyFont="1" applyFill="1" applyBorder="1" applyAlignment="1">
      <alignment horizontal="center"/>
    </xf>
    <xf numFmtId="170" fontId="10" fillId="0" borderId="1" xfId="1" applyNumberFormat="1" applyFont="1" applyFill="1" applyBorder="1" applyAlignment="1">
      <alignment horizontal="center"/>
    </xf>
    <xf numFmtId="170" fontId="9" fillId="0" borderId="1" xfId="1" applyNumberFormat="1" applyFont="1" applyBorder="1" applyAlignment="1">
      <alignment horizontal="center"/>
    </xf>
    <xf numFmtId="170" fontId="9" fillId="0" borderId="1" xfId="1" applyNumberFormat="1" applyFont="1" applyBorder="1" applyAlignment="1" applyProtection="1">
      <alignment horizontal="center"/>
    </xf>
    <xf numFmtId="168" fontId="10" fillId="0" borderId="1" xfId="1" applyNumberFormat="1" applyFont="1" applyFill="1" applyBorder="1" applyAlignment="1">
      <alignment horizontal="center"/>
    </xf>
    <xf numFmtId="168" fontId="9" fillId="0" borderId="1" xfId="1" applyNumberFormat="1" applyFont="1" applyBorder="1" applyAlignment="1" applyProtection="1">
      <alignment horizontal="center"/>
    </xf>
    <xf numFmtId="170" fontId="10" fillId="0" borderId="1" xfId="0" applyNumberFormat="1" applyFont="1" applyFill="1" applyBorder="1" applyAlignment="1">
      <alignment horizontal="center"/>
    </xf>
    <xf numFmtId="166" fontId="11" fillId="0" borderId="0" xfId="1" applyNumberFormat="1" applyFont="1" applyBorder="1" applyAlignment="1">
      <alignment horizontal="center"/>
    </xf>
    <xf numFmtId="164" fontId="11" fillId="0" borderId="0" xfId="1" applyFont="1" applyBorder="1" applyAlignment="1">
      <alignment horizontal="center"/>
    </xf>
    <xf numFmtId="164" fontId="11" fillId="0" borderId="0" xfId="1" applyFont="1" applyBorder="1"/>
    <xf numFmtId="170" fontId="11" fillId="0" borderId="0" xfId="1" applyNumberFormat="1" applyFont="1" applyBorder="1" applyAlignment="1">
      <alignment horizontal="center"/>
    </xf>
    <xf numFmtId="168" fontId="11" fillId="0" borderId="0" xfId="1" applyNumberFormat="1" applyFont="1" applyBorder="1" applyAlignment="1">
      <alignment horizontal="center"/>
    </xf>
    <xf numFmtId="164" fontId="7" fillId="0" borderId="0" xfId="1" applyFont="1" applyBorder="1"/>
    <xf numFmtId="164" fontId="7" fillId="0" borderId="2" xfId="1" applyFont="1" applyBorder="1" applyAlignment="1">
      <alignment horizontal="center"/>
    </xf>
    <xf numFmtId="166" fontId="8" fillId="0" borderId="2" xfId="1" applyNumberFormat="1" applyFont="1" applyBorder="1" applyAlignment="1" applyProtection="1">
      <alignment horizontal="center"/>
    </xf>
    <xf numFmtId="164" fontId="8" fillId="0" borderId="2" xfId="1" applyFont="1" applyBorder="1"/>
    <xf numFmtId="164" fontId="12" fillId="0" borderId="2" xfId="1" applyFont="1" applyBorder="1"/>
    <xf numFmtId="168" fontId="8" fillId="0" borderId="2" xfId="1" applyNumberFormat="1" applyFont="1" applyBorder="1" applyAlignment="1">
      <alignment horizontal="center"/>
    </xf>
    <xf numFmtId="169" fontId="8" fillId="0" borderId="2" xfId="1" applyNumberFormat="1" applyFont="1" applyBorder="1" applyAlignment="1">
      <alignment horizontal="center"/>
    </xf>
    <xf numFmtId="164" fontId="7" fillId="0" borderId="0" xfId="1" applyFont="1" applyBorder="1" applyAlignment="1">
      <alignment horizontal="center"/>
    </xf>
    <xf numFmtId="170" fontId="11" fillId="0" borderId="0" xfId="1" applyNumberFormat="1" applyFont="1" applyBorder="1"/>
    <xf numFmtId="168" fontId="11" fillId="0" borderId="0" xfId="1" applyNumberFormat="1" applyFont="1" applyBorder="1" applyAlignment="1"/>
    <xf numFmtId="168" fontId="11" fillId="0" borderId="0" xfId="1" applyNumberFormat="1" applyFont="1" applyBorder="1"/>
    <xf numFmtId="170" fontId="11" fillId="0" borderId="0" xfId="1" applyNumberFormat="1" applyFont="1" applyAlignment="1">
      <alignment horizontal="center"/>
    </xf>
    <xf numFmtId="164" fontId="13" fillId="0" borderId="0" xfId="1" applyFont="1" applyAlignment="1">
      <alignment horizontal="center"/>
    </xf>
    <xf numFmtId="164" fontId="13" fillId="0" borderId="0" xfId="1" applyFont="1"/>
    <xf numFmtId="164" fontId="11" fillId="0" borderId="0" xfId="1" applyFont="1" applyAlignment="1">
      <alignment horizontal="center"/>
    </xf>
    <xf numFmtId="164" fontId="11" fillId="0" borderId="0" xfId="1" applyFont="1"/>
    <xf numFmtId="1" fontId="11" fillId="0" borderId="0" xfId="0" applyFont="1" applyAlignment="1">
      <alignment horizontal="center"/>
    </xf>
    <xf numFmtId="1" fontId="11" fillId="0" borderId="0" xfId="0" applyFont="1"/>
  </cellXfs>
  <cellStyles count="2">
    <cellStyle name="Normal" xfId="0" builtinId="0"/>
    <cellStyle name="Normal_Term Finance Certificates 2011" xfId="1" xr:uid="{4D62596A-D2F6-4F1F-9331-0203EC162F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Local%20Disk%20E\New%20Listings\Year%20202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quity 2025"/>
      <sheetName val="GEM 2025"/>
      <sheetName val="Debt 2025"/>
      <sheetName val="Open End 2025"/>
      <sheetName val="ETFs 2025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10889-A2E2-44A2-B732-47AA77E178BB}">
  <sheetPr transitionEvaluation="1">
    <pageSetUpPr autoPageBreaks="0" fitToPage="1"/>
  </sheetPr>
  <dimension ref="B2:T28"/>
  <sheetViews>
    <sheetView showGridLines="0" tabSelected="1" zoomScaleNormal="100" workbookViewId="0">
      <selection activeCell="B2" sqref="B2"/>
    </sheetView>
  </sheetViews>
  <sheetFormatPr defaultColWidth="9.81640625" defaultRowHeight="15.6"/>
  <cols>
    <col min="1" max="1" width="2" style="7" customWidth="1"/>
    <col min="2" max="2" width="8.453125" style="7" customWidth="1"/>
    <col min="3" max="3" width="7.54296875" style="7" customWidth="1"/>
    <col min="4" max="4" width="9.1796875" style="7" customWidth="1"/>
    <col min="5" max="5" width="36.1796875" style="7" bestFit="1" customWidth="1"/>
    <col min="6" max="6" width="15.81640625" style="7" customWidth="1"/>
    <col min="7" max="7" width="10.54296875" style="7" bestFit="1" customWidth="1"/>
    <col min="8" max="8" width="15.54296875" style="7" bestFit="1" customWidth="1"/>
    <col min="9" max="9" width="9.1796875" style="7" customWidth="1"/>
    <col min="10" max="10" width="10.54296875" style="7" customWidth="1"/>
    <col min="11" max="11" width="13.90625" style="7" customWidth="1"/>
    <col min="12" max="12" width="10.6328125" style="7" customWidth="1"/>
    <col min="13" max="13" width="12.36328125" style="7" customWidth="1"/>
    <col min="14" max="14" width="11.453125" style="7" customWidth="1"/>
    <col min="15" max="15" width="15.81640625" style="7" customWidth="1"/>
    <col min="16" max="16" width="12.453125" style="7" customWidth="1"/>
    <col min="17" max="17" width="12" style="7" customWidth="1"/>
    <col min="18" max="18" width="10.36328125" style="7" customWidth="1"/>
    <col min="19" max="19" width="10.90625" style="7" bestFit="1" customWidth="1"/>
    <col min="20" max="20" width="9.90625" style="7" bestFit="1" customWidth="1"/>
    <col min="21" max="16384" width="9.81640625" style="7"/>
  </cols>
  <sheetData>
    <row r="2" spans="2:20" s="2" customFormat="1" ht="28.8">
      <c r="B2" s="1" t="s">
        <v>0</v>
      </c>
      <c r="D2" s="3"/>
      <c r="N2" s="4"/>
      <c r="R2" s="5"/>
    </row>
    <row r="3" spans="2:20" s="2" customFormat="1" ht="28.8">
      <c r="B3" s="1"/>
      <c r="D3" s="3"/>
      <c r="N3" s="4"/>
      <c r="Q3" s="6" t="s">
        <v>1</v>
      </c>
      <c r="R3" s="6"/>
      <c r="S3" s="6"/>
      <c r="T3" s="6"/>
    </row>
    <row r="4" spans="2:20">
      <c r="J4" s="8" t="s">
        <v>2</v>
      </c>
      <c r="K4" s="8"/>
      <c r="L4" s="8"/>
      <c r="M4" s="8"/>
      <c r="N4" s="8" t="s">
        <v>3</v>
      </c>
      <c r="O4" s="8"/>
      <c r="P4" s="8"/>
    </row>
    <row r="5" spans="2:20" s="11" customFormat="1" ht="46.8">
      <c r="B5" s="9" t="s">
        <v>4</v>
      </c>
      <c r="C5" s="9" t="s">
        <v>5</v>
      </c>
      <c r="D5" s="9" t="s">
        <v>6</v>
      </c>
      <c r="E5" s="9" t="s">
        <v>7</v>
      </c>
      <c r="F5" s="9" t="s">
        <v>8</v>
      </c>
      <c r="G5" s="10" t="s">
        <v>9</v>
      </c>
      <c r="H5" s="10" t="s">
        <v>10</v>
      </c>
      <c r="I5" s="10" t="s">
        <v>11</v>
      </c>
      <c r="J5" s="10" t="s">
        <v>12</v>
      </c>
      <c r="K5" s="10" t="s">
        <v>13</v>
      </c>
      <c r="L5" s="10" t="s">
        <v>14</v>
      </c>
      <c r="M5" s="9" t="s">
        <v>15</v>
      </c>
      <c r="N5" s="10" t="s">
        <v>12</v>
      </c>
      <c r="O5" s="10" t="s">
        <v>13</v>
      </c>
      <c r="P5" s="9" t="s">
        <v>16</v>
      </c>
      <c r="Q5" s="10" t="s">
        <v>17</v>
      </c>
      <c r="R5" s="10" t="s">
        <v>18</v>
      </c>
      <c r="S5" s="10" t="s">
        <v>19</v>
      </c>
      <c r="T5" s="10" t="s">
        <v>20</v>
      </c>
    </row>
    <row r="6" spans="2:20" s="18" customFormat="1" ht="13.8">
      <c r="B6" s="12" t="s">
        <v>21</v>
      </c>
      <c r="C6" s="13">
        <v>1</v>
      </c>
      <c r="D6" s="13" t="s">
        <v>22</v>
      </c>
      <c r="E6" s="14" t="s">
        <v>23</v>
      </c>
      <c r="F6" s="14" t="s">
        <v>24</v>
      </c>
      <c r="G6" s="15"/>
      <c r="H6" s="15"/>
      <c r="I6" s="15">
        <v>45715</v>
      </c>
      <c r="J6" s="15"/>
      <c r="K6" s="15"/>
      <c r="L6" s="15"/>
      <c r="M6" s="15"/>
      <c r="N6" s="15"/>
      <c r="O6" s="15"/>
      <c r="P6" s="15"/>
      <c r="Q6" s="15"/>
      <c r="R6" s="16">
        <v>750</v>
      </c>
      <c r="S6" s="17" t="s">
        <v>25</v>
      </c>
      <c r="T6" s="17" t="s">
        <v>26</v>
      </c>
    </row>
    <row r="7" spans="2:20" s="18" customFormat="1" ht="13.8">
      <c r="B7" s="12" t="s">
        <v>27</v>
      </c>
      <c r="C7" s="13">
        <f>+C6+1</f>
        <v>2</v>
      </c>
      <c r="D7" s="13" t="s">
        <v>28</v>
      </c>
      <c r="E7" s="14" t="s">
        <v>29</v>
      </c>
      <c r="F7" s="14" t="s">
        <v>24</v>
      </c>
      <c r="G7" s="15"/>
      <c r="H7" s="19"/>
      <c r="I7" s="15">
        <v>45793</v>
      </c>
      <c r="J7" s="20"/>
      <c r="K7" s="20"/>
      <c r="L7" s="21"/>
      <c r="M7" s="22"/>
      <c r="N7" s="23"/>
      <c r="O7" s="23"/>
      <c r="P7" s="24"/>
      <c r="Q7" s="15"/>
      <c r="R7" s="16">
        <v>2300</v>
      </c>
      <c r="S7" s="17" t="s">
        <v>30</v>
      </c>
      <c r="T7" s="17" t="s">
        <v>31</v>
      </c>
    </row>
    <row r="8" spans="2:20" s="18" customFormat="1" ht="13.8">
      <c r="B8" s="12" t="s">
        <v>27</v>
      </c>
      <c r="C8" s="13">
        <f>+C7+1</f>
        <v>3</v>
      </c>
      <c r="D8" s="13" t="s">
        <v>32</v>
      </c>
      <c r="E8" s="14" t="s">
        <v>33</v>
      </c>
      <c r="F8" s="14" t="s">
        <v>34</v>
      </c>
      <c r="G8" s="15"/>
      <c r="H8" s="15"/>
      <c r="I8" s="15">
        <v>45799</v>
      </c>
      <c r="J8" s="15"/>
      <c r="K8" s="15"/>
      <c r="L8" s="15"/>
      <c r="M8" s="15"/>
      <c r="N8" s="15"/>
      <c r="O8" s="15"/>
      <c r="P8" s="15"/>
      <c r="Q8" s="15"/>
      <c r="R8" s="16">
        <v>2000</v>
      </c>
      <c r="S8" s="17" t="s">
        <v>35</v>
      </c>
      <c r="T8" s="17" t="s">
        <v>36</v>
      </c>
    </row>
    <row r="9" spans="2:20" s="18" customFormat="1" ht="13.8">
      <c r="B9" s="12" t="s">
        <v>37</v>
      </c>
      <c r="C9" s="13">
        <f>+C8+1</f>
        <v>4</v>
      </c>
      <c r="D9" s="13" t="s">
        <v>38</v>
      </c>
      <c r="E9" s="14" t="s">
        <v>39</v>
      </c>
      <c r="F9" s="14" t="s">
        <v>34</v>
      </c>
      <c r="G9" s="15"/>
      <c r="H9" s="15"/>
      <c r="I9" s="15">
        <v>45912</v>
      </c>
      <c r="J9" s="15"/>
      <c r="K9" s="15"/>
      <c r="L9" s="15"/>
      <c r="M9" s="15"/>
      <c r="N9" s="15"/>
      <c r="O9" s="15"/>
      <c r="P9" s="15"/>
      <c r="Q9" s="15"/>
      <c r="R9" s="16">
        <v>1000</v>
      </c>
      <c r="S9" s="17" t="s">
        <v>30</v>
      </c>
      <c r="T9" s="17" t="s">
        <v>40</v>
      </c>
    </row>
    <row r="10" spans="2:20" s="18" customFormat="1" ht="13.8">
      <c r="B10" s="12" t="s">
        <v>41</v>
      </c>
      <c r="C10" s="13">
        <f>+C9+1</f>
        <v>5</v>
      </c>
      <c r="D10" s="13" t="s">
        <v>42</v>
      </c>
      <c r="E10" s="14" t="s">
        <v>43</v>
      </c>
      <c r="F10" s="14" t="s">
        <v>44</v>
      </c>
      <c r="G10" s="15">
        <v>45866</v>
      </c>
      <c r="H10" s="15" t="s">
        <v>45</v>
      </c>
      <c r="I10" s="15">
        <v>45915</v>
      </c>
      <c r="J10" s="25">
        <v>2000</v>
      </c>
      <c r="K10" s="25">
        <v>1000</v>
      </c>
      <c r="L10" s="25">
        <v>1000</v>
      </c>
      <c r="M10" s="25">
        <v>3000</v>
      </c>
      <c r="N10" s="25">
        <v>4424</v>
      </c>
      <c r="O10" s="25">
        <v>1000</v>
      </c>
      <c r="P10" s="25">
        <f>SUM(N10:O10)</f>
        <v>5424</v>
      </c>
      <c r="Q10" s="25"/>
      <c r="R10" s="21">
        <v>3000</v>
      </c>
      <c r="S10" s="17" t="s">
        <v>46</v>
      </c>
      <c r="T10" s="17" t="s">
        <v>47</v>
      </c>
    </row>
    <row r="11" spans="2:20" s="18" customFormat="1" ht="13.8">
      <c r="B11" s="12" t="s">
        <v>21</v>
      </c>
      <c r="C11" s="13">
        <f>+C10+1</f>
        <v>6</v>
      </c>
      <c r="D11" s="13" t="s">
        <v>48</v>
      </c>
      <c r="E11" s="14" t="s">
        <v>49</v>
      </c>
      <c r="F11" s="14" t="s">
        <v>24</v>
      </c>
      <c r="G11" s="15"/>
      <c r="H11" s="19"/>
      <c r="I11" s="15">
        <v>45938</v>
      </c>
      <c r="J11" s="20"/>
      <c r="K11" s="20"/>
      <c r="L11" s="21"/>
      <c r="M11" s="22"/>
      <c r="N11" s="23"/>
      <c r="O11" s="23"/>
      <c r="P11" s="24"/>
      <c r="Q11" s="15"/>
      <c r="R11" s="16">
        <v>700</v>
      </c>
      <c r="S11" s="17" t="s">
        <v>25</v>
      </c>
      <c r="T11" s="17" t="s">
        <v>50</v>
      </c>
    </row>
    <row r="12" spans="2:20" s="18" customFormat="1" ht="13.8">
      <c r="B12" s="12"/>
      <c r="C12" s="13"/>
      <c r="D12" s="13"/>
      <c r="E12" s="14"/>
      <c r="F12" s="14"/>
      <c r="G12" s="15"/>
      <c r="H12" s="19"/>
      <c r="I12" s="15"/>
      <c r="J12" s="20"/>
      <c r="K12" s="20"/>
      <c r="L12" s="21"/>
      <c r="M12" s="22"/>
      <c r="N12" s="23"/>
      <c r="O12" s="23"/>
      <c r="P12" s="24"/>
      <c r="Q12" s="15"/>
      <c r="R12" s="16"/>
      <c r="S12" s="17"/>
      <c r="T12" s="17"/>
    </row>
    <row r="13" spans="2:20" s="31" customFormat="1" ht="23.4">
      <c r="B13" s="26"/>
      <c r="C13" s="27"/>
      <c r="D13" s="27"/>
      <c r="E13" s="28"/>
      <c r="F13" s="28"/>
      <c r="G13" s="28"/>
      <c r="H13" s="28"/>
      <c r="I13" s="28"/>
      <c r="J13" s="29"/>
      <c r="K13" s="29"/>
      <c r="L13" s="29"/>
      <c r="M13" s="29"/>
      <c r="N13" s="30"/>
      <c r="O13" s="30"/>
      <c r="P13" s="30"/>
      <c r="Q13" s="27"/>
      <c r="R13" s="30"/>
      <c r="S13" s="28"/>
      <c r="T13" s="28"/>
    </row>
    <row r="14" spans="2:20" s="31" customFormat="1" ht="19.2" customHeight="1" thickBot="1">
      <c r="B14" s="32"/>
      <c r="C14" s="33">
        <f>COUNT(C6:C13)</f>
        <v>6</v>
      </c>
      <c r="D14" s="33"/>
      <c r="E14" s="34" t="s">
        <v>51</v>
      </c>
      <c r="F14" s="34"/>
      <c r="G14" s="35"/>
      <c r="H14" s="35"/>
      <c r="I14" s="35"/>
      <c r="J14" s="36">
        <f t="shared" ref="J14:Q14" si="0">SUM(J6:J13)</f>
        <v>2000</v>
      </c>
      <c r="K14" s="36">
        <f t="shared" si="0"/>
        <v>1000</v>
      </c>
      <c r="L14" s="36">
        <f t="shared" si="0"/>
        <v>1000</v>
      </c>
      <c r="M14" s="36">
        <f t="shared" si="0"/>
        <v>3000</v>
      </c>
      <c r="N14" s="36">
        <f t="shared" si="0"/>
        <v>4424</v>
      </c>
      <c r="O14" s="36">
        <f t="shared" si="0"/>
        <v>1000</v>
      </c>
      <c r="P14" s="36">
        <f t="shared" si="0"/>
        <v>5424</v>
      </c>
      <c r="Q14" s="36">
        <f t="shared" si="0"/>
        <v>0</v>
      </c>
      <c r="R14" s="36">
        <f>SUM(R6:R13)</f>
        <v>9750</v>
      </c>
      <c r="S14" s="37"/>
      <c r="T14" s="37"/>
    </row>
    <row r="15" spans="2:20" s="31" customFormat="1" ht="24" thickTop="1">
      <c r="B15" s="38"/>
      <c r="C15" s="27"/>
      <c r="D15" s="27"/>
      <c r="E15" s="28"/>
      <c r="F15" s="28"/>
      <c r="G15" s="28"/>
      <c r="H15" s="28"/>
      <c r="I15" s="28"/>
      <c r="J15" s="29"/>
      <c r="K15" s="29"/>
      <c r="L15" s="29"/>
      <c r="M15" s="39"/>
      <c r="N15" s="40"/>
      <c r="O15" s="41"/>
      <c r="P15" s="41"/>
      <c r="Q15" s="28"/>
      <c r="R15" s="40"/>
      <c r="S15" s="28"/>
      <c r="T15" s="28"/>
    </row>
    <row r="16" spans="2:20" ht="23.4">
      <c r="B16" s="11"/>
      <c r="L16" s="42"/>
    </row>
    <row r="17" spans="2:12" ht="23.4">
      <c r="B17" s="11"/>
      <c r="C17" s="43"/>
      <c r="D17" s="43"/>
      <c r="E17" s="44"/>
      <c r="F17" s="44"/>
      <c r="L17" s="42"/>
    </row>
    <row r="18" spans="2:12" ht="23.4">
      <c r="C18" s="45"/>
      <c r="D18" s="45"/>
      <c r="E18" s="46"/>
      <c r="F18" s="46"/>
      <c r="L18" s="42"/>
    </row>
    <row r="19" spans="2:12" ht="23.4">
      <c r="C19" s="47"/>
      <c r="D19" s="47"/>
      <c r="E19" s="48"/>
      <c r="F19" s="48"/>
    </row>
    <row r="20" spans="2:12" ht="23.4">
      <c r="C20" s="45"/>
      <c r="D20" s="45"/>
      <c r="E20" s="46"/>
      <c r="F20" s="46"/>
    </row>
    <row r="21" spans="2:12" ht="23.4">
      <c r="C21" s="45"/>
      <c r="D21" s="45"/>
      <c r="E21" s="46"/>
      <c r="F21" s="46"/>
    </row>
    <row r="22" spans="2:12" ht="23.4">
      <c r="C22" s="45"/>
      <c r="D22" s="45"/>
      <c r="E22" s="46"/>
      <c r="F22" s="46"/>
    </row>
    <row r="23" spans="2:12" ht="23.4">
      <c r="C23" s="46"/>
      <c r="D23" s="46"/>
      <c r="E23" s="46"/>
      <c r="F23" s="46"/>
    </row>
    <row r="24" spans="2:12" ht="23.4">
      <c r="C24" s="46"/>
      <c r="D24" s="46"/>
      <c r="E24" s="46"/>
      <c r="F24" s="46"/>
    </row>
    <row r="25" spans="2:12" ht="23.4">
      <c r="C25" s="46"/>
      <c r="D25" s="46"/>
      <c r="E25" s="46"/>
      <c r="F25" s="46"/>
    </row>
    <row r="26" spans="2:12" ht="23.4">
      <c r="C26" s="46"/>
      <c r="D26" s="46"/>
      <c r="E26" s="46"/>
      <c r="F26" s="46"/>
    </row>
    <row r="27" spans="2:12" ht="23.4">
      <c r="C27" s="46"/>
      <c r="D27" s="46"/>
      <c r="E27" s="46"/>
      <c r="F27" s="46"/>
    </row>
    <row r="28" spans="2:12" ht="23.4">
      <c r="C28" s="46"/>
      <c r="D28" s="46"/>
      <c r="E28" s="46"/>
      <c r="F28" s="46"/>
    </row>
  </sheetData>
  <dataConsolidate/>
  <mergeCells count="3">
    <mergeCell ref="Q3:T3"/>
    <mergeCell ref="J4:M4"/>
    <mergeCell ref="N4:P4"/>
  </mergeCells>
  <pageMargins left="0.25" right="0.25" top="0.25" bottom="0.25" header="0.5" footer="0.5"/>
  <pageSetup paperSize="9" scale="3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Debt 2025</vt:lpstr>
    </vt:vector>
  </TitlesOfParts>
  <Company>Pakistan Stock Exchange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 Asghar</dc:creator>
  <cp:lastModifiedBy>Ali Asghar</cp:lastModifiedBy>
  <dcterms:created xsi:type="dcterms:W3CDTF">2025-11-12T10:58:03Z</dcterms:created>
  <dcterms:modified xsi:type="dcterms:W3CDTF">2025-11-12T10:58:29Z</dcterms:modified>
</cp:coreProperties>
</file>